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<sst xmlns="http://schemas.openxmlformats.org/spreadsheetml/2006/main" count="93" uniqueCount="79">
  <si>
    <r>
      <rPr>
        <b/>
        <sz val="16"/>
        <color rgb="FFFF0000"/>
        <rFont val="Arial"/>
        <charset val="134"/>
      </rPr>
      <t xml:space="preserve">              HANGZHOU JUNTAI PLASTIC PRODUCTS CO.LTD</t>
    </r>
    <r>
      <rPr>
        <b/>
        <sz val="16"/>
        <color theme="1"/>
        <rFont val="Arial"/>
        <charset val="134"/>
      </rPr>
      <t xml:space="preserve">
            Head ofice : #3301, Times Center, Linping, Hangzhou, Zhejiang, China,311100
                M:0086136 0051 3715   Email: info@juntaiplastic.com  website: www.juntaiplastic.com
</t>
    </r>
  </si>
  <si>
    <t xml:space="preserve"> </t>
  </si>
  <si>
    <t xml:space="preserve"> Juntai--Advection Air Flotation Tank Calculator</t>
  </si>
  <si>
    <r>
      <rPr>
        <b/>
        <sz val="16"/>
        <color theme="4"/>
        <rFont val="Arial"/>
        <charset val="134"/>
      </rPr>
      <t>Blue block is the design datameter : be filled in</t>
    </r>
    <r>
      <rPr>
        <b/>
        <sz val="16"/>
        <color theme="1"/>
        <rFont val="Arial"/>
        <charset val="134"/>
      </rPr>
      <t xml:space="preserve">
</t>
    </r>
    <r>
      <rPr>
        <b/>
        <sz val="16"/>
        <color theme="7" tint="-0.25"/>
        <rFont val="Arial"/>
        <charset val="134"/>
      </rPr>
      <t>Brown: calculate process data</t>
    </r>
    <r>
      <rPr>
        <b/>
        <sz val="16"/>
        <color theme="1"/>
        <rFont val="Arial"/>
        <charset val="134"/>
      </rPr>
      <t xml:space="preserve">
</t>
    </r>
    <r>
      <rPr>
        <b/>
        <sz val="16"/>
        <color rgb="FFFF0000"/>
        <rFont val="Arial"/>
        <charset val="134"/>
      </rPr>
      <t>Red : last result for your process</t>
    </r>
  </si>
  <si>
    <t>Known:</t>
  </si>
  <si>
    <t>Q=</t>
  </si>
  <si>
    <r>
      <rPr>
        <sz val="12"/>
        <rFont val="Arial"/>
        <charset val="134"/>
      </rPr>
      <t>m</t>
    </r>
    <r>
      <rPr>
        <vertAlign val="superscript"/>
        <sz val="12"/>
        <rFont val="Arial"/>
        <charset val="134"/>
      </rPr>
      <t>3</t>
    </r>
    <r>
      <rPr>
        <sz val="12"/>
        <rFont val="Arial"/>
        <charset val="134"/>
      </rPr>
      <t>/d</t>
    </r>
  </si>
  <si>
    <t>Amount of wastewater to be treated</t>
  </si>
  <si>
    <t>SS=</t>
  </si>
  <si>
    <t>mg/L</t>
  </si>
  <si>
    <t>Suspended solids concentration</t>
  </si>
  <si>
    <r>
      <rPr>
        <sz val="12"/>
        <rFont val="Arial"/>
        <charset val="134"/>
      </rPr>
      <t>A</t>
    </r>
    <r>
      <rPr>
        <vertAlign val="subscript"/>
        <sz val="12"/>
        <rFont val="Arial"/>
        <charset val="134"/>
      </rPr>
      <t>a</t>
    </r>
    <r>
      <rPr>
        <sz val="12"/>
        <rFont val="Arial"/>
        <charset val="134"/>
      </rPr>
      <t>/S=</t>
    </r>
  </si>
  <si>
    <t>Gas-solid ratio</t>
  </si>
  <si>
    <t>P=</t>
  </si>
  <si>
    <t>atm</t>
  </si>
  <si>
    <t>Dissolved air pressure</t>
  </si>
  <si>
    <r>
      <rPr>
        <sz val="12"/>
        <rFont val="Arial"/>
        <charset val="134"/>
      </rPr>
      <t>C</t>
    </r>
    <r>
      <rPr>
        <vertAlign val="subscript"/>
        <sz val="12"/>
        <rFont val="Arial"/>
        <charset val="134"/>
      </rPr>
      <t>a</t>
    </r>
    <r>
      <rPr>
        <sz val="12"/>
        <rFont val="Arial"/>
        <charset val="134"/>
      </rPr>
      <t>=</t>
    </r>
  </si>
  <si>
    <t>Saturated solubility of air in water</t>
  </si>
  <si>
    <r>
      <rPr>
        <sz val="12"/>
        <rFont val="Arial"/>
        <charset val="134"/>
      </rPr>
      <t>T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=</t>
    </r>
  </si>
  <si>
    <t>min</t>
  </si>
  <si>
    <t>Dissolved air tank residence time</t>
  </si>
  <si>
    <r>
      <rPr>
        <sz val="12"/>
        <rFont val="Arial"/>
        <charset val="134"/>
      </rPr>
      <t>T</t>
    </r>
    <r>
      <rPr>
        <vertAlign val="subscript"/>
        <sz val="12"/>
        <rFont val="Arial"/>
        <charset val="134"/>
      </rPr>
      <t>2</t>
    </r>
    <r>
      <rPr>
        <sz val="12"/>
        <rFont val="Arial"/>
        <charset val="134"/>
      </rPr>
      <t>=</t>
    </r>
  </si>
  <si>
    <t>Contact time in air flotation tank</t>
  </si>
  <si>
    <r>
      <rPr>
        <sz val="12"/>
        <rFont val="Arial"/>
        <charset val="134"/>
      </rPr>
      <t>T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=</t>
    </r>
  </si>
  <si>
    <t>Residence time in separation chamber</t>
  </si>
  <si>
    <r>
      <rPr>
        <sz val="12"/>
        <rFont val="Arial"/>
        <charset val="134"/>
      </rPr>
      <t>v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=</t>
    </r>
  </si>
  <si>
    <t>m/min</t>
  </si>
  <si>
    <t>Rising flow rate in flotation tank</t>
  </si>
  <si>
    <t>(1) Determination of The Amount of Dissolved Gas Water QR</t>
  </si>
  <si>
    <r>
      <rPr>
        <sz val="12"/>
        <rFont val="Arial"/>
        <charset val="134"/>
      </rPr>
      <t>Q</t>
    </r>
    <r>
      <rPr>
        <vertAlign val="subscript"/>
        <sz val="12"/>
        <rFont val="Arial"/>
        <charset val="134"/>
      </rPr>
      <t>R</t>
    </r>
    <r>
      <rPr>
        <sz val="12"/>
        <rFont val="Arial"/>
        <charset val="134"/>
      </rPr>
      <t>=</t>
    </r>
  </si>
  <si>
    <r>
      <rPr>
        <sz val="12"/>
        <rFont val="Arial"/>
        <charset val="134"/>
      </rPr>
      <t>A</t>
    </r>
    <r>
      <rPr>
        <vertAlign val="subscript"/>
        <sz val="12"/>
        <rFont val="Arial"/>
        <charset val="134"/>
      </rPr>
      <t>a</t>
    </r>
    <r>
      <rPr>
        <sz val="12"/>
        <rFont val="Arial"/>
        <charset val="134"/>
      </rPr>
      <t>/S*S</t>
    </r>
    <r>
      <rPr>
        <vertAlign val="subscript"/>
        <sz val="12"/>
        <rFont val="Arial"/>
        <charset val="134"/>
      </rPr>
      <t>a</t>
    </r>
    <r>
      <rPr>
        <sz val="12"/>
        <rFont val="Arial"/>
        <charset val="134"/>
      </rPr>
      <t>*Q/C</t>
    </r>
    <r>
      <rPr>
        <vertAlign val="subscript"/>
        <sz val="12"/>
        <rFont val="Arial"/>
        <charset val="134"/>
      </rPr>
      <t>a</t>
    </r>
    <r>
      <rPr>
        <sz val="12"/>
        <rFont val="Arial"/>
        <charset val="134"/>
      </rPr>
      <t>(f*P-1)=</t>
    </r>
  </si>
  <si>
    <t>Dissolved gas efficiency f=</t>
  </si>
  <si>
    <r>
      <rPr>
        <sz val="12"/>
        <rFont val="Arial"/>
        <charset val="134"/>
      </rPr>
      <t>Take the return flow volume Q</t>
    </r>
    <r>
      <rPr>
        <vertAlign val="subscript"/>
        <sz val="12"/>
        <rFont val="Arial"/>
        <charset val="134"/>
      </rPr>
      <t>R</t>
    </r>
    <r>
      <rPr>
        <sz val="12"/>
        <rFont val="Arial"/>
        <charset val="134"/>
      </rPr>
      <t>=</t>
    </r>
  </si>
  <si>
    <t>(2) Air Flotation Tank Design</t>
  </si>
  <si>
    <r>
      <rPr>
        <b/>
        <sz val="12"/>
        <rFont val="宋体"/>
        <charset val="134"/>
      </rPr>
      <t>①</t>
    </r>
    <r>
      <rPr>
        <b/>
        <sz val="12"/>
        <rFont val="Arial"/>
        <charset val="134"/>
      </rPr>
      <t>Contact zone volume Vc</t>
    </r>
  </si>
  <si>
    <t>Vc=</t>
  </si>
  <si>
    <r>
      <rPr>
        <sz val="12"/>
        <rFont val="Arial"/>
        <charset val="134"/>
      </rPr>
      <t>(Q+Q</t>
    </r>
    <r>
      <rPr>
        <vertAlign val="subscript"/>
        <sz val="12"/>
        <rFont val="Arial"/>
        <charset val="134"/>
      </rPr>
      <t>R</t>
    </r>
    <r>
      <rPr>
        <sz val="12"/>
        <rFont val="Arial"/>
        <charset val="134"/>
      </rPr>
      <t>)*T</t>
    </r>
    <r>
      <rPr>
        <vertAlign val="subscript"/>
        <sz val="12"/>
        <rFont val="Arial"/>
        <charset val="134"/>
      </rPr>
      <t>2</t>
    </r>
    <r>
      <rPr>
        <sz val="12"/>
        <rFont val="Arial"/>
        <charset val="134"/>
      </rPr>
      <t>/(24*60)=</t>
    </r>
  </si>
  <si>
    <r>
      <rPr>
        <sz val="12"/>
        <rFont val="Arial"/>
        <charset val="134"/>
      </rPr>
      <t>m</t>
    </r>
    <r>
      <rPr>
        <vertAlign val="superscript"/>
        <sz val="12"/>
        <rFont val="Arial"/>
        <charset val="134"/>
      </rPr>
      <t>3</t>
    </r>
  </si>
  <si>
    <r>
      <rPr>
        <b/>
        <sz val="12"/>
        <rFont val="宋体"/>
        <charset val="134"/>
      </rPr>
      <t>②</t>
    </r>
    <r>
      <rPr>
        <b/>
        <sz val="12"/>
        <rFont val="Arial"/>
        <charset val="134"/>
      </rPr>
      <t xml:space="preserve"> Volume of separation area Vs</t>
    </r>
  </si>
  <si>
    <t>Vs=</t>
  </si>
  <si>
    <r>
      <rPr>
        <sz val="12"/>
        <rFont val="Arial"/>
        <charset val="134"/>
      </rPr>
      <t>(Q+Q</t>
    </r>
    <r>
      <rPr>
        <vertAlign val="subscript"/>
        <sz val="12"/>
        <rFont val="Arial"/>
        <charset val="134"/>
      </rPr>
      <t>R</t>
    </r>
    <r>
      <rPr>
        <sz val="12"/>
        <rFont val="Arial"/>
        <charset val="134"/>
      </rPr>
      <t>)*T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/(24*60)=</t>
    </r>
  </si>
  <si>
    <r>
      <rPr>
        <b/>
        <sz val="12"/>
        <rFont val="宋体"/>
        <charset val="134"/>
      </rPr>
      <t>③</t>
    </r>
    <r>
      <rPr>
        <b/>
        <sz val="12"/>
        <rFont val="Arial"/>
        <charset val="134"/>
      </rPr>
      <t>Air flotation tank effective water depth H</t>
    </r>
  </si>
  <si>
    <t>H=</t>
  </si>
  <si>
    <r>
      <rPr>
        <sz val="12"/>
        <rFont val="Arial"/>
        <charset val="134"/>
      </rPr>
      <t>v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*T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=</t>
    </r>
  </si>
  <si>
    <t>m</t>
  </si>
  <si>
    <r>
      <rPr>
        <b/>
        <sz val="12"/>
        <rFont val="宋体"/>
        <charset val="134"/>
      </rPr>
      <t>④</t>
    </r>
    <r>
      <rPr>
        <b/>
        <sz val="12"/>
        <rFont val="Arial"/>
        <charset val="134"/>
      </rPr>
      <t xml:space="preserve"> Area of separation zone As and length L2</t>
    </r>
  </si>
  <si>
    <r>
      <rPr>
        <sz val="12"/>
        <rFont val="Arial"/>
        <charset val="134"/>
      </rPr>
      <t>A</t>
    </r>
    <r>
      <rPr>
        <vertAlign val="subscript"/>
        <sz val="12"/>
        <rFont val="Arial"/>
        <charset val="134"/>
      </rPr>
      <t>s</t>
    </r>
    <r>
      <rPr>
        <sz val="12"/>
        <rFont val="Arial"/>
        <charset val="134"/>
      </rPr>
      <t>=</t>
    </r>
  </si>
  <si>
    <t>Vs/H=</t>
  </si>
  <si>
    <r>
      <rPr>
        <sz val="12"/>
        <rFont val="Arial"/>
        <charset val="134"/>
      </rPr>
      <t>m</t>
    </r>
    <r>
      <rPr>
        <vertAlign val="superscript"/>
        <sz val="12"/>
        <rFont val="Arial"/>
        <charset val="134"/>
      </rPr>
      <t>2</t>
    </r>
  </si>
  <si>
    <t>Take the pool width B =</t>
  </si>
  <si>
    <t>Then the length of the separation zone L2=</t>
  </si>
  <si>
    <t>As/B=</t>
  </si>
  <si>
    <r>
      <rPr>
        <b/>
        <sz val="12"/>
        <rFont val="宋体"/>
        <charset val="134"/>
      </rPr>
      <t>⑤</t>
    </r>
    <r>
      <rPr>
        <b/>
        <sz val="12"/>
        <rFont val="Arial"/>
        <charset val="134"/>
      </rPr>
      <t xml:space="preserve"> contact area Ac and length L1</t>
    </r>
  </si>
  <si>
    <r>
      <rPr>
        <sz val="12"/>
        <rFont val="Arial"/>
        <charset val="134"/>
      </rPr>
      <t>A</t>
    </r>
    <r>
      <rPr>
        <vertAlign val="subscript"/>
        <sz val="12"/>
        <rFont val="Arial"/>
        <charset val="134"/>
      </rPr>
      <t>c</t>
    </r>
    <r>
      <rPr>
        <sz val="12"/>
        <rFont val="Arial"/>
        <charset val="134"/>
      </rPr>
      <t>=</t>
    </r>
  </si>
  <si>
    <t>Vc/H=</t>
  </si>
  <si>
    <r>
      <rPr>
        <sz val="12"/>
        <rFont val="Arial"/>
        <charset val="134"/>
      </rPr>
      <t>L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=</t>
    </r>
  </si>
  <si>
    <r>
      <rPr>
        <sz val="12"/>
        <rFont val="Arial"/>
        <charset val="134"/>
      </rPr>
      <t>A</t>
    </r>
    <r>
      <rPr>
        <vertAlign val="subscript"/>
        <sz val="12"/>
        <rFont val="Arial"/>
        <charset val="134"/>
      </rPr>
      <t>c</t>
    </r>
    <r>
      <rPr>
        <sz val="12"/>
        <rFont val="Arial"/>
        <charset val="134"/>
      </rPr>
      <t>/B=</t>
    </r>
  </si>
  <si>
    <r>
      <rPr>
        <b/>
        <sz val="12"/>
        <rFont val="宋体"/>
        <charset val="134"/>
      </rPr>
      <t>⑥</t>
    </r>
    <r>
      <rPr>
        <b/>
        <sz val="12"/>
        <rFont val="Arial"/>
        <charset val="134"/>
      </rPr>
      <t>Flotation cell inlet pipe: Dg=200,v=0.9947m/s</t>
    </r>
  </si>
  <si>
    <r>
      <rPr>
        <b/>
        <sz val="12"/>
        <rFont val="宋体"/>
        <charset val="134"/>
      </rPr>
      <t>⑦</t>
    </r>
    <r>
      <rPr>
        <b/>
        <sz val="12"/>
        <rFont val="Arial"/>
        <charset val="134"/>
      </rPr>
      <t>Flotation Cell Outlet Pipe</t>
    </r>
    <r>
      <rPr>
        <b/>
        <sz val="12"/>
        <rFont val="宋体"/>
        <charset val="134"/>
      </rPr>
      <t>：</t>
    </r>
    <r>
      <rPr>
        <b/>
        <sz val="12"/>
        <rFont val="Arial"/>
        <charset val="134"/>
      </rPr>
      <t>Dg=150</t>
    </r>
  </si>
  <si>
    <r>
      <rPr>
        <b/>
        <sz val="12"/>
        <rFont val="宋体"/>
        <charset val="134"/>
      </rPr>
      <t>⑧</t>
    </r>
    <r>
      <rPr>
        <b/>
        <sz val="12"/>
        <rFont val="Arial"/>
        <charset val="134"/>
      </rPr>
      <t>Collector pipe small hole area S</t>
    </r>
  </si>
  <si>
    <r>
      <rPr>
        <sz val="12"/>
        <rFont val="Arial"/>
        <charset val="134"/>
      </rPr>
      <t>Take the small hole flow rate v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=</t>
    </r>
  </si>
  <si>
    <t>m/s</t>
  </si>
  <si>
    <t>S=</t>
  </si>
  <si>
    <r>
      <rPr>
        <sz val="12"/>
        <rFont val="Arial"/>
        <charset val="134"/>
      </rPr>
      <t>(Q+Q</t>
    </r>
    <r>
      <rPr>
        <vertAlign val="subscript"/>
        <sz val="12"/>
        <rFont val="Arial"/>
        <charset val="134"/>
      </rPr>
      <t>R</t>
    </r>
    <r>
      <rPr>
        <sz val="12"/>
        <rFont val="Arial"/>
        <charset val="134"/>
      </rPr>
      <t>)/24/3600v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=</t>
    </r>
  </si>
  <si>
    <r>
      <rPr>
        <sz val="12"/>
        <rFont val="Arial"/>
        <charset val="134"/>
      </rPr>
      <t>Take the diameter of the small hole D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=</t>
    </r>
  </si>
  <si>
    <t>Then the number of holes n=</t>
  </si>
  <si>
    <r>
      <rPr>
        <sz val="12"/>
        <rFont val="Arial"/>
        <charset val="134"/>
      </rPr>
      <t>4*S/3.14*D</t>
    </r>
    <r>
      <rPr>
        <vertAlign val="subscript"/>
        <sz val="12"/>
        <rFont val="Arial"/>
        <charset val="134"/>
      </rPr>
      <t>1</t>
    </r>
    <r>
      <rPr>
        <vertAlign val="superscript"/>
        <sz val="12"/>
        <rFont val="Arial"/>
        <charset val="134"/>
      </rPr>
      <t>2</t>
    </r>
    <r>
      <rPr>
        <sz val="12"/>
        <rFont val="Arial"/>
        <charset val="134"/>
      </rPr>
      <t>=</t>
    </r>
  </si>
  <si>
    <r>
      <rPr>
        <sz val="12"/>
        <rFont val="宋体"/>
        <charset val="134"/>
      </rPr>
      <t>个</t>
    </r>
  </si>
  <si>
    <t>The number of holes is taken as an integer, the mouth of the holes is downward, 
at an angle of 45° to the level, and is staggered in two rows.</t>
  </si>
  <si>
    <r>
      <rPr>
        <b/>
        <sz val="12"/>
        <rFont val="宋体"/>
        <charset val="134"/>
      </rPr>
      <t>⑨</t>
    </r>
    <r>
      <rPr>
        <b/>
        <sz val="12"/>
        <rFont val="Arial"/>
        <charset val="134"/>
      </rPr>
      <t>Float tank width L3:</t>
    </r>
  </si>
  <si>
    <r>
      <rPr>
        <sz val="12"/>
        <rFont val="宋体"/>
        <charset val="134"/>
      </rPr>
      <t>取</t>
    </r>
    <r>
      <rPr>
        <sz val="12"/>
        <rFont val="Arial"/>
        <charset val="134"/>
      </rPr>
      <t>L3=</t>
    </r>
  </si>
  <si>
    <t>浮渣槽深度h′取1m，槽底坡度i=0.5，坡向排泥管，排泥管采用Dg=200.</t>
  </si>
  <si>
    <t>(3)溶气罐设计</t>
  </si>
  <si>
    <r>
      <rPr>
        <sz val="12"/>
        <rFont val="宋体"/>
        <charset val="134"/>
      </rPr>
      <t>①溶气罐容积V</t>
    </r>
    <r>
      <rPr>
        <vertAlign val="subscript"/>
        <sz val="12"/>
        <rFont val="宋体"/>
        <charset val="134"/>
      </rPr>
      <t>1</t>
    </r>
  </si>
  <si>
    <r>
      <rPr>
        <sz val="12"/>
        <rFont val="宋体"/>
        <charset val="134"/>
      </rPr>
      <t>V</t>
    </r>
    <r>
      <rPr>
        <vertAlign val="subscript"/>
        <sz val="12"/>
        <rFont val="宋体"/>
        <charset val="134"/>
      </rPr>
      <t>1</t>
    </r>
    <r>
      <rPr>
        <sz val="12"/>
        <rFont val="宋体"/>
        <charset val="134"/>
      </rPr>
      <t>=</t>
    </r>
  </si>
  <si>
    <r>
      <rPr>
        <sz val="12"/>
        <rFont val="宋体"/>
        <charset val="134"/>
      </rPr>
      <t>Q</t>
    </r>
    <r>
      <rPr>
        <vertAlign val="subscript"/>
        <sz val="12"/>
        <rFont val="宋体"/>
        <charset val="134"/>
      </rPr>
      <t>R</t>
    </r>
    <r>
      <rPr>
        <sz val="12"/>
        <rFont val="宋体"/>
        <charset val="134"/>
      </rPr>
      <t>*T</t>
    </r>
    <r>
      <rPr>
        <vertAlign val="subscript"/>
        <sz val="12"/>
        <rFont val="宋体"/>
        <charset val="134"/>
      </rPr>
      <t>1</t>
    </r>
    <r>
      <rPr>
        <sz val="12"/>
        <rFont val="宋体"/>
        <charset val="134"/>
      </rPr>
      <t>/(24*60)=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</si>
  <si>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</si>
  <si>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 xml:space="preserve">    溶气罐直径D=1.1m，溶气部分高度2m(进水管中心线）。采用椭圆形封头，曲面高为275mm，直边高为25mm，溶气罐耐压强度10×10</t>
    </r>
    <r>
      <rPr>
        <vertAlign val="superscript"/>
        <sz val="12"/>
        <rFont val="宋体"/>
        <charset val="134"/>
      </rPr>
      <t>5</t>
    </r>
    <r>
      <rPr>
        <sz val="12"/>
        <rFont val="宋体"/>
        <charset val="134"/>
      </rPr>
      <t>Pa，溶气罐顶部设放气管Dg=15mm，排出剩余气体，并设置安全阀、压力表。</t>
    </r>
  </si>
  <si>
    <t>②进出水管管径：进出水管均采用100mm管径，管内流速为1.24m/s。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</si>
</sst>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;[Red]0.00"/>
  </numFmts>
  <fonts count="39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2"/>
      <name val="Arial"/>
      <charset val="134"/>
    </font>
    <font>
      <sz val="11"/>
      <color theme="0"/>
      <name val="Arial"/>
      <charset val="134"/>
    </font>
    <font>
      <b/>
      <sz val="16"/>
      <color rgb="FFFF0000"/>
      <name val="Arial"/>
      <charset val="134"/>
    </font>
    <font>
      <b/>
      <sz val="28"/>
      <color theme="1"/>
      <name val="Arial"/>
      <charset val="134"/>
    </font>
    <font>
      <b/>
      <sz val="16"/>
      <color theme="4"/>
      <name val="Arial"/>
      <charset val="134"/>
    </font>
    <font>
      <b/>
      <sz val="20"/>
      <name val="Arial"/>
      <charset val="134"/>
    </font>
    <font>
      <sz val="12"/>
      <color theme="0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宋体"/>
      <charset val="134"/>
    </font>
    <font>
      <b/>
      <sz val="12"/>
      <color theme="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Arial"/>
      <charset val="134"/>
    </font>
    <font>
      <b/>
      <sz val="16"/>
      <color theme="7" tint="-0.25"/>
      <name val="Arial"/>
      <charset val="134"/>
    </font>
    <font>
      <vertAlign val="superscript"/>
      <sz val="12"/>
      <name val="Arial"/>
      <charset val="134"/>
    </font>
    <font>
      <vertAlign val="subscript"/>
      <sz val="12"/>
      <name val="Arial"/>
      <charset val="134"/>
    </font>
    <font>
      <vertAlign val="subscript"/>
      <sz val="12"/>
      <name val="宋体"/>
      <charset val="134"/>
    </font>
    <font>
      <vertAlign val="superscript"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3" fillId="0" borderId="1" xfId="0" applyFont="1" applyFill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3" fillId="3" borderId="11" xfId="0" applyFont="1" applyFill="1" applyBorder="1" applyAlignment="1">
      <alignment horizontal="right" vertical="center"/>
    </xf>
    <xf numFmtId="0" fontId="1" fillId="0" borderId="13" xfId="0" applyFont="1" applyFill="1" applyBorder="1">
      <alignment vertical="center"/>
    </xf>
    <xf numFmtId="0" fontId="1" fillId="0" borderId="12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78" fontId="9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128905</xdr:colOff>
      <xdr:row>0</xdr:row>
      <xdr:rowOff>247650</xdr:rowOff>
    </xdr:from>
    <xdr:to>
      <xdr:col>0</xdr:col>
      <xdr:colOff>2608580</xdr:colOff>
      <xdr:row>4</xdr:row>
      <xdr:rowOff>455295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" y="247650"/>
          <a:ext cx="2479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130</xdr:row>
      <xdr:rowOff>81280</xdr:rowOff>
    </xdr:from>
    <xdr:to>
      <xdr:col>4</xdr:col>
      <xdr:colOff>2936240</xdr:colOff>
      <xdr:row>169</xdr:row>
      <xdr:rowOff>73025</xdr:rowOff>
    </xdr:to>
    <xdr:pic>
      <xdr:nvPicPr>
        <xdr:cNvPr id="10" name="图片 9" descr="C:\Users\JT\Desktop\图片1.png图片1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51792505"/>
          <a:ext cx="12421870" cy="703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44</xdr:row>
      <xdr:rowOff>490855</xdr:rowOff>
    </xdr:from>
    <xdr:to>
      <xdr:col>4</xdr:col>
      <xdr:colOff>2966720</xdr:colOff>
      <xdr:row>64</xdr:row>
      <xdr:rowOff>29845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24265255"/>
          <a:ext cx="12443460" cy="711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64</xdr:row>
      <xdr:rowOff>61595</xdr:rowOff>
    </xdr:from>
    <xdr:to>
      <xdr:col>4</xdr:col>
      <xdr:colOff>2929890</xdr:colOff>
      <xdr:row>82</xdr:row>
      <xdr:rowOff>29845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31414720"/>
          <a:ext cx="12415520" cy="654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82</xdr:row>
      <xdr:rowOff>57150</xdr:rowOff>
    </xdr:from>
    <xdr:to>
      <xdr:col>5</xdr:col>
      <xdr:colOff>3175</xdr:colOff>
      <xdr:row>94</xdr:row>
      <xdr:rowOff>52705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90" y="37985700"/>
          <a:ext cx="12456795" cy="726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94</xdr:row>
      <xdr:rowOff>33655</xdr:rowOff>
    </xdr:from>
    <xdr:to>
      <xdr:col>4</xdr:col>
      <xdr:colOff>2932430</xdr:colOff>
      <xdr:row>130</xdr:row>
      <xdr:rowOff>55880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90" y="45229780"/>
          <a:ext cx="12409805" cy="653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tabSelected="1" zoomScale="80" zoomScaleNormal="80" workbookViewId="0">
      <selection activeCell="G60" sqref="G60"/>
    </sheetView>
  </sheetViews>
  <sheetFormatPr defaultColWidth="9" defaultRowHeight="14.25"/>
  <cols>
    <col min="1" max="1" width="39.2083333333333" style="7" customWidth="1"/>
    <col min="2" max="2" width="25.3583333333333" style="7" customWidth="1"/>
    <col min="3" max="3" width="18.2083333333333" style="8" customWidth="1"/>
    <col min="4" max="4" width="41.7166666666667" style="7" customWidth="1"/>
    <col min="5" max="5" width="39.0583333333333" style="8" customWidth="1"/>
    <col min="6" max="6" width="9" style="7"/>
    <col min="7" max="7" width="49.875" style="7" customWidth="1"/>
    <col min="8" max="16384" width="9" style="7"/>
  </cols>
  <sheetData>
    <row r="1" ht="21" customHeight="1" spans="1:5">
      <c r="A1" s="9" t="s">
        <v>0</v>
      </c>
      <c r="B1" s="10"/>
      <c r="C1" s="10"/>
      <c r="D1" s="10"/>
      <c r="E1" s="10"/>
    </row>
    <row r="2" ht="13.5" spans="1:5">
      <c r="A2" s="11"/>
      <c r="B2" s="12"/>
      <c r="C2" s="12"/>
      <c r="D2" s="12"/>
      <c r="E2" s="12"/>
    </row>
    <row r="3" ht="13.5" spans="1:5">
      <c r="A3" s="11"/>
      <c r="B3" s="12"/>
      <c r="C3" s="12"/>
      <c r="D3" s="12"/>
      <c r="E3" s="12"/>
    </row>
    <row r="4" ht="11" customHeight="1" spans="1:5">
      <c r="A4" s="11"/>
      <c r="B4" s="12"/>
      <c r="C4" s="12"/>
      <c r="D4" s="12"/>
      <c r="E4" s="12"/>
    </row>
    <row r="5" ht="72" customHeight="1" spans="1:10">
      <c r="A5" s="13"/>
      <c r="B5" s="14"/>
      <c r="C5" s="14"/>
      <c r="D5" s="14"/>
      <c r="E5" s="14"/>
      <c r="H5" s="7" t="s">
        <v>1</v>
      </c>
      <c r="J5" s="7" t="s">
        <v>1</v>
      </c>
    </row>
    <row r="6" ht="52" customHeight="1" spans="1:7">
      <c r="A6" s="15" t="s">
        <v>2</v>
      </c>
      <c r="B6" s="16"/>
      <c r="C6" s="16"/>
      <c r="D6" s="16"/>
      <c r="E6" s="16"/>
      <c r="G6" s="17"/>
    </row>
    <row r="7" ht="86" customHeight="1" spans="1:5">
      <c r="A7" s="18" t="s">
        <v>3</v>
      </c>
      <c r="B7" s="19"/>
      <c r="C7" s="19"/>
      <c r="D7" s="19"/>
      <c r="E7" s="19"/>
    </row>
    <row r="8" s="1" customFormat="1" ht="32" customHeight="1" spans="1:6">
      <c r="A8" s="20" t="s">
        <v>4</v>
      </c>
      <c r="B8" s="21"/>
      <c r="C8" s="20"/>
      <c r="D8" s="20"/>
      <c r="E8" s="20"/>
      <c r="F8" s="22"/>
    </row>
    <row r="9" s="2" customFormat="1" ht="28" customHeight="1" spans="1:6">
      <c r="A9" s="23" t="s">
        <v>5</v>
      </c>
      <c r="B9" s="21">
        <v>1800</v>
      </c>
      <c r="C9" s="20" t="s">
        <v>6</v>
      </c>
      <c r="D9" s="20" t="s">
        <v>7</v>
      </c>
      <c r="E9" s="20"/>
      <c r="F9" s="24"/>
    </row>
    <row r="10" s="1" customFormat="1" ht="76" customHeight="1" spans="1:6">
      <c r="A10" s="23" t="s">
        <v>8</v>
      </c>
      <c r="B10" s="21">
        <v>700</v>
      </c>
      <c r="C10" s="20" t="s">
        <v>9</v>
      </c>
      <c r="D10" s="20" t="s">
        <v>10</v>
      </c>
      <c r="E10" s="20"/>
      <c r="F10" s="22"/>
    </row>
    <row r="11" s="1" customFormat="1" ht="60" customHeight="1" spans="1:6">
      <c r="A11" s="23" t="s">
        <v>11</v>
      </c>
      <c r="B11" s="21">
        <v>0.02</v>
      </c>
      <c r="C11" s="20"/>
      <c r="D11" s="20" t="s">
        <v>12</v>
      </c>
      <c r="E11" s="20"/>
      <c r="F11" s="22"/>
    </row>
    <row r="12" s="1" customFormat="1" ht="37" customHeight="1" spans="1:6">
      <c r="A12" s="23" t="s">
        <v>13</v>
      </c>
      <c r="B12" s="21">
        <v>4.2</v>
      </c>
      <c r="C12" s="20" t="s">
        <v>14</v>
      </c>
      <c r="D12" s="20" t="s">
        <v>15</v>
      </c>
      <c r="E12" s="20"/>
      <c r="F12" s="22"/>
    </row>
    <row r="13" s="1" customFormat="1" ht="37" customHeight="1" spans="1:6">
      <c r="A13" s="23" t="s">
        <v>16</v>
      </c>
      <c r="B13" s="21">
        <v>18.5</v>
      </c>
      <c r="C13" s="20" t="s">
        <v>9</v>
      </c>
      <c r="D13" s="20" t="s">
        <v>17</v>
      </c>
      <c r="E13" s="20"/>
      <c r="F13" s="22"/>
    </row>
    <row r="14" s="1" customFormat="1" ht="30" customHeight="1" spans="1:6">
      <c r="A14" s="23" t="s">
        <v>18</v>
      </c>
      <c r="B14" s="21">
        <v>3</v>
      </c>
      <c r="C14" s="20" t="s">
        <v>19</v>
      </c>
      <c r="D14" s="20" t="s">
        <v>20</v>
      </c>
      <c r="E14" s="20"/>
      <c r="F14" s="22"/>
    </row>
    <row r="15" s="1" customFormat="1" ht="33" customHeight="1" spans="1:6">
      <c r="A15" s="23" t="s">
        <v>21</v>
      </c>
      <c r="B15" s="21">
        <v>5</v>
      </c>
      <c r="C15" s="20" t="s">
        <v>19</v>
      </c>
      <c r="D15" s="20" t="s">
        <v>22</v>
      </c>
      <c r="E15" s="20"/>
      <c r="F15" s="22"/>
    </row>
    <row r="16" s="3" customFormat="1" ht="46" customHeight="1" spans="1:6">
      <c r="A16" s="23" t="s">
        <v>23</v>
      </c>
      <c r="B16" s="21">
        <v>30</v>
      </c>
      <c r="C16" s="20" t="s">
        <v>19</v>
      </c>
      <c r="D16" s="20" t="s">
        <v>24</v>
      </c>
      <c r="E16" s="20"/>
      <c r="F16" s="25"/>
    </row>
    <row r="17" s="3" customFormat="1" ht="48" customHeight="1" spans="1:6">
      <c r="A17" s="23" t="s">
        <v>25</v>
      </c>
      <c r="B17" s="21">
        <v>0.09</v>
      </c>
      <c r="C17" s="20" t="s">
        <v>26</v>
      </c>
      <c r="D17" s="20" t="s">
        <v>27</v>
      </c>
      <c r="E17" s="20"/>
      <c r="F17" s="25"/>
    </row>
    <row r="18" s="3" customFormat="1" ht="42" customHeight="1" spans="1:6">
      <c r="A18" s="26" t="s">
        <v>28</v>
      </c>
      <c r="B18" s="26"/>
      <c r="C18" s="26"/>
      <c r="D18" s="26"/>
      <c r="E18" s="26"/>
      <c r="F18" s="25"/>
    </row>
    <row r="19" s="3" customFormat="1" ht="47" customHeight="1" spans="1:6">
      <c r="A19" s="23" t="s">
        <v>29</v>
      </c>
      <c r="B19" s="27" t="s">
        <v>30</v>
      </c>
      <c r="C19" s="20"/>
      <c r="D19" s="28">
        <f>B11*B10*B9/B13/(C20*B12-1)</f>
        <v>896.159317211949</v>
      </c>
      <c r="E19" s="20" t="s">
        <v>6</v>
      </c>
      <c r="F19" s="25"/>
    </row>
    <row r="20" s="1" customFormat="1" ht="55" customHeight="1" spans="1:6">
      <c r="A20" s="20"/>
      <c r="B20" s="23" t="s">
        <v>31</v>
      </c>
      <c r="C20" s="28">
        <v>0.6</v>
      </c>
      <c r="D20" s="20"/>
      <c r="E20" s="20"/>
      <c r="F20" s="22"/>
    </row>
    <row r="21" s="1" customFormat="1" ht="30" customHeight="1" spans="1:6">
      <c r="A21" s="23" t="s">
        <v>32</v>
      </c>
      <c r="B21" s="23"/>
      <c r="C21" s="28">
        <v>900</v>
      </c>
      <c r="D21" s="20" t="s">
        <v>6</v>
      </c>
      <c r="E21" s="20"/>
      <c r="F21" s="22"/>
    </row>
    <row r="22" s="1" customFormat="1" ht="41" customHeight="1" spans="1:6">
      <c r="A22" s="26" t="s">
        <v>33</v>
      </c>
      <c r="B22" s="26"/>
      <c r="C22" s="26"/>
      <c r="D22" s="26"/>
      <c r="E22" s="26"/>
      <c r="F22" s="22"/>
    </row>
    <row r="23" s="1" customFormat="1" ht="41" customHeight="1" spans="1:6">
      <c r="A23" s="29" t="s">
        <v>34</v>
      </c>
      <c r="B23" s="30"/>
      <c r="C23" s="30"/>
      <c r="D23" s="20"/>
      <c r="E23" s="20"/>
      <c r="F23" s="22"/>
    </row>
    <row r="24" s="1" customFormat="1" ht="41" customHeight="1" spans="1:6">
      <c r="A24" s="23" t="s">
        <v>35</v>
      </c>
      <c r="B24" s="20" t="s">
        <v>36</v>
      </c>
      <c r="C24" s="20"/>
      <c r="D24" s="28">
        <f>(B9+C21)*B15/24/60</f>
        <v>9.375</v>
      </c>
      <c r="E24" s="20" t="s">
        <v>37</v>
      </c>
      <c r="F24" s="22"/>
    </row>
    <row r="25" s="1" customFormat="1" ht="41" customHeight="1" spans="1:6">
      <c r="A25" s="29" t="s">
        <v>38</v>
      </c>
      <c r="B25" s="20"/>
      <c r="C25" s="20"/>
      <c r="D25" s="31"/>
      <c r="E25" s="20"/>
      <c r="F25" s="22"/>
    </row>
    <row r="26" s="1" customFormat="1" ht="61" customHeight="1" spans="1:6">
      <c r="A26" s="23" t="s">
        <v>39</v>
      </c>
      <c r="B26" s="20" t="s">
        <v>40</v>
      </c>
      <c r="C26" s="20"/>
      <c r="D26" s="28">
        <f>(B9+C21)*B16/24/60</f>
        <v>56.25</v>
      </c>
      <c r="E26" s="20" t="s">
        <v>37</v>
      </c>
      <c r="F26" s="22"/>
    </row>
    <row r="27" s="1" customFormat="1" ht="41" customHeight="1" spans="1:6">
      <c r="A27" s="29" t="s">
        <v>41</v>
      </c>
      <c r="B27" s="30"/>
      <c r="C27" s="30"/>
      <c r="D27" s="31"/>
      <c r="E27" s="20"/>
      <c r="F27" s="22"/>
    </row>
    <row r="28" s="1" customFormat="1" ht="41" customHeight="1" spans="1:6">
      <c r="A28" s="23" t="s">
        <v>42</v>
      </c>
      <c r="B28" s="20" t="s">
        <v>43</v>
      </c>
      <c r="C28" s="20"/>
      <c r="D28" s="28">
        <f>B17*B16</f>
        <v>2.7</v>
      </c>
      <c r="E28" s="20" t="s">
        <v>44</v>
      </c>
      <c r="F28" s="22"/>
    </row>
    <row r="29" s="1" customFormat="1" ht="41" customHeight="1" spans="1:6">
      <c r="A29" s="29" t="s">
        <v>45</v>
      </c>
      <c r="B29" s="30"/>
      <c r="C29" s="30"/>
      <c r="D29" s="31"/>
      <c r="E29" s="20"/>
      <c r="F29" s="22"/>
    </row>
    <row r="30" s="1" customFormat="1" ht="58" customHeight="1" spans="1:6">
      <c r="A30" s="23" t="s">
        <v>46</v>
      </c>
      <c r="B30" s="20" t="s">
        <v>47</v>
      </c>
      <c r="C30" s="20"/>
      <c r="D30" s="28">
        <f>D26/D28</f>
        <v>20.8333333333333</v>
      </c>
      <c r="E30" s="20" t="s">
        <v>48</v>
      </c>
      <c r="F30" s="22"/>
    </row>
    <row r="31" s="1" customFormat="1" ht="41" customHeight="1" spans="1:6">
      <c r="A31" s="20" t="s">
        <v>49</v>
      </c>
      <c r="B31" s="21">
        <v>4</v>
      </c>
      <c r="C31" s="20" t="s">
        <v>44</v>
      </c>
      <c r="D31" s="31"/>
      <c r="E31" s="20"/>
      <c r="F31" s="22"/>
    </row>
    <row r="32" s="1" customFormat="1" ht="41" customHeight="1" spans="1:6">
      <c r="A32" s="23" t="s">
        <v>50</v>
      </c>
      <c r="B32" s="23"/>
      <c r="C32" s="20" t="s">
        <v>51</v>
      </c>
      <c r="D32" s="28">
        <f>D30/B31</f>
        <v>5.20833333333333</v>
      </c>
      <c r="E32" s="20" t="s">
        <v>44</v>
      </c>
      <c r="F32" s="22"/>
    </row>
    <row r="33" s="1" customFormat="1" ht="41" customHeight="1" spans="1:6">
      <c r="A33" s="29" t="s">
        <v>52</v>
      </c>
      <c r="B33" s="30"/>
      <c r="C33" s="30"/>
      <c r="D33" s="31"/>
      <c r="E33" s="20"/>
      <c r="F33" s="22"/>
    </row>
    <row r="34" s="1" customFormat="1" ht="41" customHeight="1" spans="1:6">
      <c r="A34" s="23" t="s">
        <v>53</v>
      </c>
      <c r="B34" s="20" t="s">
        <v>54</v>
      </c>
      <c r="C34" s="20"/>
      <c r="D34" s="28">
        <f>D24/D28</f>
        <v>3.47222222222222</v>
      </c>
      <c r="E34" s="20" t="s">
        <v>48</v>
      </c>
      <c r="F34" s="22"/>
    </row>
    <row r="35" s="1" customFormat="1" ht="41" customHeight="1" spans="1:6">
      <c r="A35" s="23" t="s">
        <v>55</v>
      </c>
      <c r="B35" s="20" t="s">
        <v>56</v>
      </c>
      <c r="C35" s="20"/>
      <c r="D35" s="28">
        <f>D34/B31</f>
        <v>0.868055555555556</v>
      </c>
      <c r="E35" s="20" t="s">
        <v>44</v>
      </c>
      <c r="F35" s="22"/>
    </row>
    <row r="36" s="1" customFormat="1" ht="41" customHeight="1" spans="1:6">
      <c r="A36" s="29" t="s">
        <v>57</v>
      </c>
      <c r="B36" s="30"/>
      <c r="C36" s="30"/>
      <c r="D36" s="30"/>
      <c r="E36" s="20"/>
      <c r="F36" s="22"/>
    </row>
    <row r="37" s="1" customFormat="1" ht="63" customHeight="1" spans="1:6">
      <c r="A37" s="29" t="s">
        <v>58</v>
      </c>
      <c r="B37" s="30"/>
      <c r="C37" s="30"/>
      <c r="D37" s="30"/>
      <c r="E37" s="20"/>
      <c r="F37" s="22"/>
    </row>
    <row r="38" s="1" customFormat="1" ht="41" customHeight="1" spans="1:6">
      <c r="A38" s="29" t="s">
        <v>59</v>
      </c>
      <c r="B38" s="30"/>
      <c r="C38" s="30"/>
      <c r="D38" s="20"/>
      <c r="E38" s="20"/>
      <c r="F38" s="22"/>
    </row>
    <row r="39" s="1" customFormat="1" ht="41" customHeight="1" spans="1:6">
      <c r="A39" s="23" t="s">
        <v>60</v>
      </c>
      <c r="B39" s="23"/>
      <c r="C39" s="21">
        <v>1</v>
      </c>
      <c r="D39" s="20" t="s">
        <v>61</v>
      </c>
      <c r="E39" s="20"/>
      <c r="F39" s="22"/>
    </row>
    <row r="40" s="1" customFormat="1" ht="41" customHeight="1" spans="1:6">
      <c r="A40" s="23" t="s">
        <v>62</v>
      </c>
      <c r="B40" s="20" t="s">
        <v>63</v>
      </c>
      <c r="C40" s="20"/>
      <c r="D40" s="32">
        <f>(B9+C21)/24/3600/C39</f>
        <v>0.03125</v>
      </c>
      <c r="E40" s="20" t="s">
        <v>48</v>
      </c>
      <c r="F40" s="22"/>
    </row>
    <row r="41" s="1" customFormat="1" ht="41" customHeight="1" spans="1:6">
      <c r="A41" s="23" t="s">
        <v>64</v>
      </c>
      <c r="B41" s="23"/>
      <c r="C41" s="21">
        <v>0.015</v>
      </c>
      <c r="D41" s="20" t="s">
        <v>44</v>
      </c>
      <c r="E41" s="20"/>
      <c r="F41" s="22"/>
    </row>
    <row r="42" s="1" customFormat="1" ht="41" customHeight="1" spans="1:6">
      <c r="A42" s="20" t="s">
        <v>65</v>
      </c>
      <c r="B42" s="20" t="s">
        <v>66</v>
      </c>
      <c r="C42" s="20"/>
      <c r="D42" s="32">
        <f>4*D40/3.14/C41/C41</f>
        <v>176.928520877565</v>
      </c>
      <c r="E42" s="20" t="s">
        <v>67</v>
      </c>
      <c r="F42" s="22"/>
    </row>
    <row r="43" s="1" customFormat="1" ht="41" customHeight="1" spans="1:6">
      <c r="A43" s="33" t="s">
        <v>68</v>
      </c>
      <c r="B43" s="20"/>
      <c r="C43" s="20"/>
      <c r="D43" s="20"/>
      <c r="E43" s="20"/>
      <c r="F43" s="22"/>
    </row>
    <row r="44" s="1" customFormat="1" ht="41" customHeight="1" spans="1:6">
      <c r="A44" s="29" t="s">
        <v>69</v>
      </c>
      <c r="B44" s="20"/>
      <c r="C44" s="20"/>
      <c r="D44" s="20"/>
      <c r="E44" s="20"/>
      <c r="F44" s="22"/>
    </row>
    <row r="45" s="1" customFormat="1" ht="41" customHeight="1" spans="1:6">
      <c r="A45" s="34" t="s">
        <v>70</v>
      </c>
      <c r="B45" s="35">
        <v>0.8</v>
      </c>
      <c r="C45" s="36" t="s">
        <v>44</v>
      </c>
      <c r="D45" s="36"/>
      <c r="E45" s="36"/>
      <c r="F45" s="22"/>
    </row>
    <row r="46" s="4" customFormat="1" ht="32" customHeight="1" spans="1:5">
      <c r="A46" s="37" t="s">
        <v>71</v>
      </c>
      <c r="B46" s="37"/>
      <c r="C46" s="37"/>
      <c r="D46" s="37"/>
      <c r="E46" s="37"/>
    </row>
    <row r="47" ht="50" customHeight="1" spans="1:5">
      <c r="A47" s="37" t="s">
        <v>72</v>
      </c>
      <c r="B47" s="37"/>
      <c r="C47" s="37"/>
      <c r="D47" s="37"/>
      <c r="E47" s="37"/>
    </row>
    <row r="48" s="5" customFormat="1" ht="32" customHeight="1" spans="1:5">
      <c r="A48" s="37" t="s">
        <v>73</v>
      </c>
      <c r="B48" s="37"/>
      <c r="C48" s="37"/>
      <c r="D48" s="37"/>
      <c r="E48" s="37"/>
    </row>
    <row r="49" s="5" customFormat="1" ht="24.75" customHeight="1" spans="1:5">
      <c r="A49" s="38" t="s">
        <v>74</v>
      </c>
      <c r="B49" s="37" t="s">
        <v>75</v>
      </c>
      <c r="C49" s="37"/>
      <c r="D49" s="39">
        <f>C21*B14/24/60</f>
        <v>1.875</v>
      </c>
      <c r="E49" s="37" t="s">
        <v>76</v>
      </c>
    </row>
    <row r="50" s="5" customFormat="1" ht="26.25" customHeight="1" spans="1:5">
      <c r="A50" s="40" t="s">
        <v>77</v>
      </c>
      <c r="B50" s="40"/>
      <c r="C50" s="40"/>
      <c r="D50" s="40"/>
      <c r="E50" s="40"/>
    </row>
    <row r="51" s="5" customFormat="1" ht="33" customHeight="1" spans="1:5">
      <c r="A51" s="40"/>
      <c r="B51" s="40"/>
      <c r="C51" s="40"/>
      <c r="D51" s="40"/>
      <c r="E51" s="40"/>
    </row>
    <row r="52" s="5" customFormat="1" ht="26" customHeight="1" spans="1:5">
      <c r="A52" s="40"/>
      <c r="B52" s="40"/>
      <c r="C52" s="40"/>
      <c r="D52" s="40"/>
      <c r="E52" s="40"/>
    </row>
    <row r="53" s="5" customFormat="1" ht="28.5" customHeight="1" spans="1:5">
      <c r="A53" s="40"/>
      <c r="B53" s="40"/>
      <c r="C53" s="40"/>
      <c r="D53" s="40"/>
      <c r="E53" s="40"/>
    </row>
    <row r="54" s="5" customFormat="1" ht="28.5" customHeight="1" spans="1:5">
      <c r="A54" s="40"/>
      <c r="B54" s="40"/>
      <c r="C54" s="40"/>
      <c r="D54" s="40"/>
      <c r="E54" s="40"/>
    </row>
    <row r="55" s="5" customFormat="1" ht="28.5" customHeight="1" spans="1:5">
      <c r="A55" s="40" t="s">
        <v>78</v>
      </c>
      <c r="B55" s="40"/>
      <c r="C55" s="40"/>
      <c r="D55" s="40"/>
      <c r="E55" s="40"/>
    </row>
    <row r="56" s="5" customFormat="1" ht="31" customHeight="1" spans="1:5">
      <c r="A56" s="40"/>
      <c r="B56" s="40"/>
      <c r="C56" s="40"/>
      <c r="D56" s="40"/>
      <c r="E56" s="40"/>
    </row>
    <row r="57" s="5" customFormat="1" ht="27.75" customHeight="1" spans="1:5">
      <c r="A57" s="40"/>
      <c r="B57" s="40"/>
      <c r="C57" s="40"/>
      <c r="D57" s="40"/>
      <c r="E57" s="40"/>
    </row>
    <row r="58" s="5" customFormat="1" ht="27.75" customHeight="1" spans="1:5">
      <c r="A58" s="7"/>
      <c r="B58" s="7"/>
      <c r="C58" s="41"/>
      <c r="D58" s="42"/>
      <c r="E58" s="43"/>
    </row>
    <row r="59" s="5" customFormat="1" ht="27.75" customHeight="1" spans="1:5">
      <c r="A59" s="44"/>
      <c r="B59" s="44"/>
      <c r="C59" s="45"/>
      <c r="D59" s="42"/>
      <c r="E59" s="43"/>
    </row>
    <row r="60" s="5" customFormat="1" ht="30" customHeight="1" spans="1:5">
      <c r="A60" s="44"/>
      <c r="B60" s="44"/>
      <c r="C60" s="41"/>
      <c r="D60" s="42"/>
      <c r="E60" s="43"/>
    </row>
    <row r="61" s="5" customFormat="1" ht="27.75" customHeight="1" spans="1:5">
      <c r="A61" s="44"/>
      <c r="B61" s="44"/>
      <c r="C61" s="41"/>
      <c r="D61" s="42"/>
      <c r="E61" s="43"/>
    </row>
    <row r="62" s="5" customFormat="1" ht="26.25" customHeight="1" spans="1:5">
      <c r="A62" s="44"/>
      <c r="B62" s="44"/>
      <c r="C62" s="46"/>
      <c r="D62" s="42"/>
      <c r="E62" s="47"/>
    </row>
    <row r="63" s="5" customFormat="1" ht="24" customHeight="1" spans="1:5">
      <c r="A63" s="48"/>
      <c r="B63" s="44"/>
      <c r="C63" s="45"/>
      <c r="D63" s="7"/>
      <c r="E63" s="8"/>
    </row>
    <row r="64" s="5" customFormat="1" ht="24" customHeight="1" spans="1:5">
      <c r="A64" s="7"/>
      <c r="B64" s="7"/>
      <c r="C64" s="7"/>
      <c r="D64" s="7"/>
      <c r="E64" s="8"/>
    </row>
    <row r="65" s="5" customFormat="1" ht="24" customHeight="1" spans="1:5">
      <c r="A65" s="7"/>
      <c r="B65" s="7"/>
      <c r="C65" s="7"/>
      <c r="D65" s="7"/>
      <c r="E65" s="8"/>
    </row>
    <row r="66" s="5" customFormat="1" ht="30" customHeight="1" spans="1:5">
      <c r="A66" s="7"/>
      <c r="B66" s="7"/>
      <c r="C66" s="45"/>
      <c r="D66" s="42"/>
      <c r="E66" s="43"/>
    </row>
    <row r="67" s="5" customFormat="1" ht="30" customHeight="1" spans="1:5">
      <c r="A67" s="42"/>
      <c r="B67" s="42"/>
      <c r="C67" s="41"/>
      <c r="D67" s="42"/>
      <c r="E67" s="43"/>
    </row>
    <row r="68" s="5" customFormat="1" ht="30.75" customHeight="1" spans="1:5">
      <c r="A68" s="42"/>
      <c r="B68" s="42"/>
      <c r="C68" s="41"/>
      <c r="D68" s="42"/>
      <c r="E68" s="43"/>
    </row>
    <row r="69" s="5" customFormat="1" ht="15" spans="1:5">
      <c r="A69" s="42"/>
      <c r="B69" s="42"/>
      <c r="C69" s="46"/>
      <c r="D69" s="42"/>
      <c r="E69" s="43"/>
    </row>
    <row r="70" s="5" customFormat="1" ht="15" spans="1:5">
      <c r="A70" s="42"/>
      <c r="B70" s="42"/>
      <c r="C70" s="46"/>
      <c r="D70" s="42"/>
      <c r="E70" s="43"/>
    </row>
    <row r="71" s="5" customFormat="1" ht="25.5" customHeight="1" spans="1:5">
      <c r="A71" s="42"/>
      <c r="B71" s="42"/>
      <c r="C71" s="45"/>
      <c r="D71" s="42"/>
      <c r="E71" s="43"/>
    </row>
    <row r="72" s="5" customFormat="1" ht="25.5" customHeight="1" spans="1:5">
      <c r="A72" s="42"/>
      <c r="B72" s="42"/>
      <c r="C72" s="45"/>
      <c r="D72" s="42"/>
      <c r="E72" s="43"/>
    </row>
    <row r="73" s="5" customFormat="1" ht="23" customHeight="1" spans="1:5">
      <c r="A73" s="42"/>
      <c r="B73" s="42"/>
      <c r="C73" s="46"/>
      <c r="D73" s="42"/>
      <c r="E73" s="43"/>
    </row>
    <row r="74" s="4" customFormat="1" ht="23" customHeight="1" spans="1:5">
      <c r="A74" s="49"/>
      <c r="B74" s="49"/>
      <c r="C74" s="49"/>
      <c r="D74" s="49"/>
      <c r="E74" s="49"/>
    </row>
    <row r="75" ht="41" customHeight="1" spans="1:5">
      <c r="A75" s="50"/>
      <c r="B75" s="51"/>
      <c r="C75" s="52"/>
      <c r="D75" s="51"/>
      <c r="E75" s="53"/>
    </row>
    <row r="76" ht="21" customHeight="1" spans="1:5">
      <c r="A76" s="42"/>
      <c r="B76" s="42"/>
      <c r="C76" s="52"/>
      <c r="D76" s="51"/>
      <c r="E76" s="53"/>
    </row>
    <row r="77" ht="27" customHeight="1" spans="1:5">
      <c r="A77" s="42"/>
      <c r="B77" s="42"/>
      <c r="C77" s="52"/>
      <c r="D77" s="51"/>
      <c r="E77" s="53"/>
    </row>
    <row r="78" ht="42" customHeight="1" spans="1:5">
      <c r="A78" s="42"/>
      <c r="B78" s="42"/>
      <c r="C78" s="54"/>
      <c r="D78" s="51"/>
      <c r="E78" s="53"/>
    </row>
    <row r="79" ht="29" customHeight="1" spans="1:5">
      <c r="A79" s="42"/>
      <c r="B79" s="42"/>
      <c r="C79" s="55"/>
      <c r="D79" s="51"/>
      <c r="E79" s="53"/>
    </row>
    <row r="80" ht="34" customHeight="1" spans="1:5">
      <c r="A80" s="42"/>
      <c r="B80" s="42"/>
      <c r="C80" s="55"/>
      <c r="D80" s="51"/>
      <c r="E80" s="53"/>
    </row>
    <row r="81" ht="36" customHeight="1" spans="1:5">
      <c r="A81" s="53"/>
      <c r="B81" s="53"/>
      <c r="C81" s="56"/>
      <c r="D81" s="57"/>
      <c r="E81" s="53"/>
    </row>
    <row r="82" ht="46" customHeight="1" spans="3:5">
      <c r="C82" s="52"/>
      <c r="D82" s="51"/>
      <c r="E82" s="53"/>
    </row>
    <row r="83" ht="23" customHeight="1" spans="3:5">
      <c r="C83" s="52"/>
      <c r="D83" s="51"/>
      <c r="E83" s="53"/>
    </row>
    <row r="84" ht="41" customHeight="1" spans="3:5">
      <c r="C84" s="55"/>
      <c r="D84" s="51"/>
      <c r="E84" s="53"/>
    </row>
    <row r="85" ht="32" customHeight="1" spans="3:5">
      <c r="C85" s="52"/>
      <c r="D85" s="51"/>
      <c r="E85" s="53"/>
    </row>
    <row r="86" ht="36" customHeight="1" spans="3:5">
      <c r="C86" s="55"/>
      <c r="D86" s="42"/>
      <c r="E86" s="53"/>
    </row>
    <row r="87" ht="28" customHeight="1" spans="1:5">
      <c r="A87" s="42"/>
      <c r="B87" s="42"/>
      <c r="C87" s="55"/>
      <c r="D87" s="51"/>
      <c r="E87" s="53"/>
    </row>
    <row r="88" ht="26" customHeight="1" spans="1:5">
      <c r="A88" s="5"/>
      <c r="B88" s="58"/>
      <c r="C88" s="55"/>
      <c r="D88" s="51"/>
      <c r="E88" s="53"/>
    </row>
    <row r="89" s="6" customFormat="1" ht="315" customHeight="1" spans="1:5">
      <c r="A89" s="59"/>
      <c r="B89" s="60"/>
      <c r="C89" s="61"/>
      <c r="D89" s="60"/>
      <c r="E89" s="61"/>
    </row>
    <row r="90" s="6" customFormat="1" spans="1:5">
      <c r="A90" s="62"/>
      <c r="B90" s="63"/>
      <c r="C90" s="61"/>
      <c r="D90" s="63"/>
      <c r="E90" s="61"/>
    </row>
    <row r="91" s="6" customFormat="1" spans="1:5">
      <c r="A91" s="62"/>
      <c r="B91" s="63"/>
      <c r="C91" s="61"/>
      <c r="D91" s="63"/>
      <c r="E91" s="61"/>
    </row>
    <row r="92" s="6" customFormat="1" spans="1:5">
      <c r="A92" s="62"/>
      <c r="B92" s="63"/>
      <c r="C92" s="61"/>
      <c r="D92" s="63"/>
      <c r="E92" s="61"/>
    </row>
    <row r="93" s="6" customFormat="1" spans="1:5">
      <c r="A93" s="62"/>
      <c r="B93" s="63"/>
      <c r="C93" s="61"/>
      <c r="D93" s="63"/>
      <c r="E93" s="61"/>
    </row>
    <row r="94" s="6" customFormat="1" spans="1:5">
      <c r="A94" s="62"/>
      <c r="B94" s="63"/>
      <c r="C94" s="61"/>
      <c r="D94" s="63"/>
      <c r="E94" s="61"/>
    </row>
    <row r="95" s="6" customFormat="1" spans="1:5">
      <c r="A95" s="62"/>
      <c r="B95" s="63"/>
      <c r="C95" s="61"/>
      <c r="D95" s="63"/>
      <c r="E95" s="61"/>
    </row>
    <row r="96" s="6" customFormat="1" spans="1:5">
      <c r="A96" s="62"/>
      <c r="B96" s="63"/>
      <c r="C96" s="61"/>
      <c r="D96" s="63"/>
      <c r="E96" s="61"/>
    </row>
    <row r="97" s="6" customFormat="1" spans="1:5">
      <c r="A97" s="62"/>
      <c r="B97" s="63"/>
      <c r="C97" s="61"/>
      <c r="D97" s="63"/>
      <c r="E97" s="61"/>
    </row>
    <row r="98" s="6" customFormat="1" spans="1:5">
      <c r="A98" s="62"/>
      <c r="B98" s="63"/>
      <c r="C98" s="61"/>
      <c r="D98" s="63"/>
      <c r="E98" s="61"/>
    </row>
    <row r="99" s="6" customFormat="1" spans="1:5">
      <c r="A99" s="62"/>
      <c r="B99" s="63"/>
      <c r="C99" s="61"/>
      <c r="D99" s="63"/>
      <c r="E99" s="61"/>
    </row>
    <row r="100" s="6" customFormat="1" spans="1:5">
      <c r="A100" s="59"/>
      <c r="B100" s="60"/>
      <c r="C100" s="61"/>
      <c r="D100" s="60"/>
      <c r="E100" s="61"/>
    </row>
    <row r="101" s="6" customFormat="1" spans="1:5">
      <c r="A101" s="59"/>
      <c r="B101" s="60"/>
      <c r="C101" s="61"/>
      <c r="D101" s="60"/>
      <c r="E101" s="61"/>
    </row>
    <row r="102" s="6" customFormat="1" spans="1:5">
      <c r="A102" s="59"/>
      <c r="B102" s="60"/>
      <c r="C102" s="61"/>
      <c r="D102" s="60"/>
      <c r="E102" s="61"/>
    </row>
    <row r="103" s="6" customFormat="1" spans="1:5">
      <c r="A103" s="64"/>
      <c r="B103" s="65"/>
      <c r="C103" s="66"/>
      <c r="D103" s="65"/>
      <c r="E103" s="66"/>
    </row>
    <row r="161" ht="13.5" spans="1:5">
      <c r="A161" s="67"/>
      <c r="B161" s="68"/>
      <c r="C161" s="69"/>
      <c r="D161" s="68"/>
      <c r="E161" s="69"/>
    </row>
    <row r="162" ht="13.5" spans="1:5">
      <c r="A162" s="70"/>
      <c r="B162" s="71"/>
      <c r="C162" s="66"/>
      <c r="D162" s="71"/>
      <c r="E162" s="66"/>
    </row>
  </sheetData>
  <mergeCells count="52">
    <mergeCell ref="A6:E6"/>
    <mergeCell ref="A7:E7"/>
    <mergeCell ref="A18:E18"/>
    <mergeCell ref="B19:C19"/>
    <mergeCell ref="A21:B21"/>
    <mergeCell ref="A22:E22"/>
    <mergeCell ref="A23:C23"/>
    <mergeCell ref="B24:C24"/>
    <mergeCell ref="B26:C26"/>
    <mergeCell ref="A27:C27"/>
    <mergeCell ref="B28:C28"/>
    <mergeCell ref="A29:C29"/>
    <mergeCell ref="B30:C30"/>
    <mergeCell ref="A32:B32"/>
    <mergeCell ref="A33:C33"/>
    <mergeCell ref="A36:D36"/>
    <mergeCell ref="A37:D37"/>
    <mergeCell ref="A38:C38"/>
    <mergeCell ref="A39:B39"/>
    <mergeCell ref="B40:C40"/>
    <mergeCell ref="A41:B41"/>
    <mergeCell ref="B42:C42"/>
    <mergeCell ref="A43:E43"/>
    <mergeCell ref="A46:E46"/>
    <mergeCell ref="A48:B48"/>
    <mergeCell ref="B49:C49"/>
    <mergeCell ref="A59:B59"/>
    <mergeCell ref="A60:B60"/>
    <mergeCell ref="A61:B61"/>
    <mergeCell ref="A62:B62"/>
    <mergeCell ref="A63:B63"/>
    <mergeCell ref="A67:B67"/>
    <mergeCell ref="A68:B68"/>
    <mergeCell ref="A69:B69"/>
    <mergeCell ref="A70:B70"/>
    <mergeCell ref="A71:B71"/>
    <mergeCell ref="A72:B72"/>
    <mergeCell ref="A73:B73"/>
    <mergeCell ref="A74:E74"/>
    <mergeCell ref="A75:B75"/>
    <mergeCell ref="A76:B76"/>
    <mergeCell ref="A77:B77"/>
    <mergeCell ref="A78:B78"/>
    <mergeCell ref="A79:B79"/>
    <mergeCell ref="A80:B80"/>
    <mergeCell ref="A87:B87"/>
    <mergeCell ref="A89:E89"/>
    <mergeCell ref="A1:E5"/>
    <mergeCell ref="A50:E54"/>
    <mergeCell ref="A55:E57"/>
    <mergeCell ref="A100:E102"/>
    <mergeCell ref="A161:E16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JT</cp:lastModifiedBy>
  <dcterms:created xsi:type="dcterms:W3CDTF">2023-07-26T02:32:00Z</dcterms:created>
  <dcterms:modified xsi:type="dcterms:W3CDTF">2025-01-09T05:38:23Z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291CE86783BB4E56AA2C6A0B9ACFBB2C_13</vt:lpwstr>
  </property>
  <property fmtid="{D5CDD505-2E9C-101B-9397-08002B2CF9AE}" pid="3" name="KSOProductBuildVer">
    <vt:lpwstr>2052-11.1.0.12173</vt:lpwstr>
  </property>
</Properties>
</file>